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E-Ticket" sheetId="1" state="visible" r:id="rId1"/>
    <sheet xmlns:r="http://schemas.openxmlformats.org/officeDocument/2006/relationships" name="ASSIGN" sheetId="2" state="visible" r:id="rId2"/>
  </sheets>
  <definedNames>
    <definedName name="_xlnm.Print_Area" localSheetId="0">'Daily E-Ticket'!$A$1:$K$35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12">
    <font>
      <name val="Calibri"/>
      <family val="2"/>
      <color theme="1"/>
      <sz val="11"/>
      <scheme val="minor"/>
    </font>
    <font>
      <b val="1"/>
      <color rgb="FF1A3E6E"/>
      <sz val="11"/>
      <u val="single"/>
    </font>
    <font>
      <name val="Arial"/>
      <b val="1"/>
      <color theme="1"/>
      <sz val="11"/>
      <scheme val="minor"/>
    </font>
    <font>
      <name val="Arial"/>
      <b val="1"/>
      <color theme="1"/>
      <sz val="10"/>
      <scheme val="minor"/>
    </font>
    <font>
      <name val="Arial"/>
      <color theme="1"/>
      <scheme val="minor"/>
    </font>
    <font>
      <name val="Arial"/>
      <b val="1"/>
      <color theme="1"/>
      <sz val="9"/>
      <scheme val="minor"/>
    </font>
    <font>
      <name val="Arial"/>
      <color rgb="FFFFFFFF"/>
      <scheme val="minor"/>
    </font>
    <font>
      <name val="Arial"/>
      <b val="1"/>
      <color theme="1"/>
      <scheme val="minor"/>
    </font>
    <font>
      <name val="Arial"/>
      <b val="1"/>
      <color rgb="FFFFFFFF"/>
      <sz val="10"/>
      <scheme val="minor"/>
    </font>
    <font>
      <name val="Arial"/>
      <color rgb="FF000000"/>
      <sz val="10"/>
      <scheme val="minor"/>
    </font>
    <font>
      <name val="Arial"/>
      <color rgb="FF999999"/>
      <sz val="8"/>
      <scheme val="minor"/>
    </font>
    <font>
      <name val="Arial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FFE8F1E8"/>
        <bgColor rgb="FFE8F1E8"/>
      </patternFill>
    </fill>
    <fill>
      <patternFill patternType="solid">
        <fgColor rgb="FFFFFFFF"/>
        <bgColor rgb="FFFFFFFF"/>
      </patternFill>
    </fill>
    <fill>
      <patternFill patternType="solid">
        <fgColor rgb="FF1A3E6E"/>
        <bgColor rgb="FF1A3E6E"/>
      </patternFill>
    </fill>
    <fill>
      <patternFill patternType="solid">
        <fgColor rgb="FFF3F3F3"/>
        <bgColor rgb="FFF3F3F3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0" borderId="1" applyAlignment="1" pivotButton="0" quotePrefix="0" xfId="0">
      <alignment horizontal="right"/>
    </xf>
    <xf numFmtId="0" fontId="5" fillId="0" borderId="1" pivotButton="0" quotePrefix="0" xfId="0"/>
    <xf numFmtId="0" fontId="4" fillId="2" borderId="1" pivotButton="0" quotePrefix="0" xfId="0"/>
    <xf numFmtId="0" fontId="1" fillId="0" borderId="1" pivotButton="0" quotePrefix="0" xfId="0"/>
    <xf numFmtId="0" fontId="2" fillId="0" borderId="1" pivotButton="0" quotePrefix="0" xfId="0"/>
    <xf numFmtId="164" fontId="4" fillId="2" borderId="1" pivotButton="0" quotePrefix="0" xfId="0"/>
    <xf numFmtId="0" fontId="6" fillId="3" borderId="1" pivotButton="0" quotePrefix="0" xfId="0"/>
    <xf numFmtId="0" fontId="4" fillId="0" borderId="1" pivotButton="0" quotePrefix="0" xfId="0"/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0" fontId="9" fillId="0" borderId="1" pivotButton="0" quotePrefix="0" xfId="0"/>
    <xf numFmtId="0" fontId="8" fillId="4" borderId="2" applyAlignment="1" pivotButton="0" quotePrefix="0" xfId="0">
      <alignment horizontal="center" wrapText="1"/>
    </xf>
    <xf numFmtId="0" fontId="10" fillId="0" borderId="1" applyAlignment="1" pivotButton="0" quotePrefix="0" xfId="0">
      <alignment horizontal="center" vertical="center"/>
    </xf>
    <xf numFmtId="0" fontId="11" fillId="5" borderId="2" applyAlignment="1" pivotButton="0" quotePrefix="0" xfId="0">
      <alignment horizontal="center" vertical="center"/>
    </xf>
    <xf numFmtId="0" fontId="11" fillId="3" borderId="2" applyAlignment="1" pivotButton="0" quotePrefix="0" xfId="0">
      <alignment vertical="center"/>
    </xf>
    <xf numFmtId="18" fontId="11" fillId="3" borderId="2" applyAlignment="1" pivotButton="0" quotePrefix="0" xfId="0">
      <alignment horizontal="center" vertical="center"/>
    </xf>
    <xf numFmtId="0" fontId="11" fillId="3" borderId="2" applyAlignment="1" pivotButton="0" quotePrefix="0" xfId="0">
      <alignment horizontal="center" vertical="center"/>
    </xf>
    <xf numFmtId="0" fontId="7" fillId="6" borderId="2" pivotButton="0" quotePrefix="0" xfId="0"/>
    <xf numFmtId="0" fontId="7" fillId="6" borderId="2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FFD9ECEC"/>
        </patternFill>
      </fill>
    </dxf>
    <dxf>
      <fill>
        <patternFill patternType="solid">
          <fgColor rgb="FFFFCDD2"/>
        </patternFill>
      </fill>
    </dxf>
    <dxf>
      <font>
        <b val="1"/>
        <color rgb="FFFFFFFF"/>
      </font>
      <fill>
        <patternFill patternType="solid">
          <fgColor rgb="FFE5393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.6" customWidth="1" min="1" max="1"/>
    <col width="8.1" customWidth="1" min="2" max="2"/>
    <col width="23.9" customWidth="1" min="3" max="3"/>
    <col width="10.4" customWidth="1" min="4" max="4"/>
    <col width="10.4" customWidth="1" min="5" max="5"/>
    <col width="10.4" customWidth="1" min="6" max="6"/>
    <col width="10.4" customWidth="1" min="7" max="7"/>
    <col width="11.6" customWidth="1" min="8" max="8"/>
    <col width="19.8" customWidth="1" min="9" max="9"/>
    <col width="8.9" customWidth="1" min="10" max="10"/>
    <col width="7.6" customWidth="1" min="11" max="11"/>
  </cols>
  <sheetData>
    <row r="1">
      <c r="H1" s="1" t="inlineStr">
        <is>
          <t>Tickets To:</t>
        </is>
      </c>
      <c r="I1" s="2" t="inlineStr">
        <is>
          <t>payroll@rsdstaffing.com</t>
        </is>
      </c>
    </row>
    <row r="2">
      <c r="H2" s="1" t="inlineStr">
        <is>
          <t>Invoice To:</t>
        </is>
      </c>
      <c r="I2" s="3" t="n"/>
      <c r="J2" s="3" t="n"/>
      <c r="K2" s="3" t="n"/>
    </row>
    <row r="3">
      <c r="B3" s="4" t="inlineStr">
        <is>
          <t>www.rsdstaffing.com</t>
        </is>
      </c>
    </row>
    <row r="4">
      <c r="B4" s="5" t="inlineStr">
        <is>
          <t>Phone: (863) 216-8960</t>
        </is>
      </c>
      <c r="H4" s="1" t="inlineStr">
        <is>
          <t>Driver:</t>
        </is>
      </c>
      <c r="I4" s="3" t="n"/>
      <c r="J4" s="3" t="n"/>
      <c r="K4" s="3" t="n"/>
    </row>
    <row r="5">
      <c r="C5" s="1" t="inlineStr">
        <is>
          <t>Supervisor on site:</t>
        </is>
      </c>
      <c r="D5" s="3" t="n"/>
      <c r="E5" s="3" t="n"/>
      <c r="H5" s="1" t="inlineStr">
        <is>
          <t>Date:</t>
        </is>
      </c>
      <c r="I5" s="6" t="n"/>
      <c r="J5" s="6" t="n"/>
    </row>
    <row r="6">
      <c r="C6" s="1" t="inlineStr">
        <is>
          <t>PO Number:</t>
        </is>
      </c>
      <c r="D6" s="3" t="n"/>
      <c r="E6" s="3" t="n"/>
    </row>
    <row r="7">
      <c r="C7" s="1" t="inlineStr">
        <is>
          <t>Customer Name:</t>
        </is>
      </c>
      <c r="D7" s="3" t="n"/>
      <c r="E7" s="3" t="n"/>
      <c r="K7" s="7">
        <f t="array" ref="K7">IFERROR(INDEX(ASSIGN!$D$2:$D40, 1),"")</f>
        <v/>
      </c>
    </row>
    <row r="8">
      <c r="A8" s="8" t="b">
        <v>0</v>
      </c>
      <c r="B8" s="5" t="inlineStr">
        <is>
          <t>Check box when finished</t>
        </is>
      </c>
      <c r="D8" s="9">
        <f>IF($I$5="","",TEXT($I$5,"dddd, m/d/yyyy"))</f>
        <v/>
      </c>
      <c r="I8" s="1" t="inlineStr">
        <is>
          <t>Total hours</t>
        </is>
      </c>
      <c r="J8" s="10">
        <f>SUM(H10:H34)</f>
        <v/>
      </c>
      <c r="K8" s="8">
        <f>IF(AND($A$8=TRUE, COUNTIFS($C$10:$C$34,"&lt;&gt;",$B$10:$B$34,"",$H$10:$H$34,"&gt;0")&gt;0),"UNMATCHED","")</f>
        <v/>
      </c>
    </row>
    <row r="9" ht="21" customHeight="1">
      <c r="A9" s="11" t="n"/>
      <c r="B9" s="12" t="inlineStr">
        <is>
          <t>EMP ID</t>
        </is>
      </c>
      <c r="C9" s="12" t="inlineStr">
        <is>
          <t>LAST, FIRST NAME</t>
        </is>
      </c>
      <c r="D9" s="12" t="inlineStr">
        <is>
          <t>Start</t>
        </is>
      </c>
      <c r="E9" s="12" t="inlineStr">
        <is>
          <t>Lunch Out</t>
        </is>
      </c>
      <c r="F9" s="12" t="inlineStr">
        <is>
          <t>Lunch In</t>
        </is>
      </c>
      <c r="G9" s="12" t="inlineStr">
        <is>
          <t>End</t>
        </is>
      </c>
      <c r="H9" s="12" t="inlineStr">
        <is>
          <t>Hours</t>
        </is>
      </c>
      <c r="I9" s="12" t="inlineStr">
        <is>
          <t>Notes</t>
        </is>
      </c>
      <c r="J9" s="12" t="inlineStr">
        <is>
          <t>Per Diem</t>
        </is>
      </c>
      <c r="K9" s="12" t="inlineStr">
        <is>
          <t>PO</t>
        </is>
      </c>
    </row>
    <row r="10" ht="19.5" customHeight="1">
      <c r="A10" s="13">
        <f>IF(C10="","",1)</f>
        <v/>
      </c>
      <c r="B10" s="14">
        <f t="array" ref="B10">IFERROR(INDEX(ASSIGN!$B$2:$B40, MATCH(C10, ASSIGN!$C$2:$C40, 0)),"")</f>
        <v/>
      </c>
      <c r="C10" s="15" t="n"/>
      <c r="D10" s="16" t="n"/>
      <c r="E10" s="16" t="n"/>
      <c r="F10" s="16" t="n"/>
      <c r="G10" s="16" t="n"/>
      <c r="H10" s="17">
        <f>IF(OR(D10="",G10=""),"",ROUND((G10-D10-IF(AND(E10&lt;&gt;"",F10&lt;&gt;""),F10-E10,0))*24,2))</f>
        <v/>
      </c>
      <c r="I10" s="15" t="n"/>
      <c r="J10" s="17" t="n"/>
      <c r="K10" s="17" t="n"/>
    </row>
    <row r="11" ht="19.5" customHeight="1">
      <c r="A11" s="13">
        <f>IF(C11="","",2)</f>
        <v/>
      </c>
      <c r="B11" s="14">
        <f t="array" ref="B11">IFERROR(INDEX(ASSIGN!$B$2:$B40, MATCH(C11, ASSIGN!$C$2:$C40, 0)),"")</f>
        <v/>
      </c>
      <c r="C11" s="15" t="n"/>
      <c r="D11" s="16" t="n"/>
      <c r="E11" s="16" t="n"/>
      <c r="F11" s="16" t="n"/>
      <c r="G11" s="16" t="n"/>
      <c r="H11" s="17">
        <f>IF(OR(D11="",G11=""),"",ROUND((G11-D11-IF(AND(E11&lt;&gt;"",F11&lt;&gt;""),F11-E11,0))*24,2))</f>
        <v/>
      </c>
      <c r="I11" s="15" t="n"/>
      <c r="J11" s="17" t="n"/>
      <c r="K11" s="17" t="n"/>
    </row>
    <row r="12" ht="19.5" customHeight="1">
      <c r="A12" s="13">
        <f>IF(C12="","",3)</f>
        <v/>
      </c>
      <c r="B12" s="14">
        <f t="array" ref="B12">IFERROR(INDEX(ASSIGN!$B$2:$B40, MATCH(C12, ASSIGN!$C$2:$C40, 0)),"")</f>
        <v/>
      </c>
      <c r="C12" s="15" t="n"/>
      <c r="D12" s="16" t="n"/>
      <c r="E12" s="16" t="n"/>
      <c r="F12" s="16" t="n"/>
      <c r="G12" s="16" t="n"/>
      <c r="H12" s="17">
        <f>IF(OR(D12="",G12=""),"",ROUND((G12-D12-IF(AND(E12&lt;&gt;"",F12&lt;&gt;""),F12-E12,0))*24,2))</f>
        <v/>
      </c>
      <c r="I12" s="15" t="n"/>
      <c r="J12" s="17" t="n"/>
      <c r="K12" s="17" t="n"/>
    </row>
    <row r="13" ht="19.5" customHeight="1">
      <c r="A13" s="13">
        <f>IF(C13="","",4)</f>
        <v/>
      </c>
      <c r="B13" s="14">
        <f t="array" ref="B13">IFERROR(INDEX(ASSIGN!$B$2:$B40, MATCH(C13, ASSIGN!$C$2:$C40, 0)),"")</f>
        <v/>
      </c>
      <c r="C13" s="15" t="n"/>
      <c r="D13" s="16" t="n"/>
      <c r="E13" s="16" t="n"/>
      <c r="F13" s="16" t="n"/>
      <c r="G13" s="16" t="n"/>
      <c r="H13" s="17">
        <f>IF(OR(D13="",G13=""),"",ROUND((G13-D13-IF(AND(E13&lt;&gt;"",F13&lt;&gt;""),F13-E13,0))*24,2))</f>
        <v/>
      </c>
      <c r="I13" s="15" t="n"/>
      <c r="J13" s="17" t="n"/>
      <c r="K13" s="17" t="n"/>
    </row>
    <row r="14" ht="19.5" customHeight="1">
      <c r="A14" s="13">
        <f>IF(C14="","",5)</f>
        <v/>
      </c>
      <c r="B14" s="14">
        <f t="array" ref="B14">IFERROR(INDEX(ASSIGN!$B$2:$B40, MATCH(C14, ASSIGN!$C$2:$C40, 0)),"")</f>
        <v/>
      </c>
      <c r="C14" s="15" t="n"/>
      <c r="D14" s="16" t="n"/>
      <c r="E14" s="16" t="n"/>
      <c r="F14" s="16" t="n"/>
      <c r="G14" s="16" t="n"/>
      <c r="H14" s="17">
        <f>IF(OR(D14="",G14=""),"",ROUND((G14-D14-IF(AND(E14&lt;&gt;"",F14&lt;&gt;""),F14-E14,0))*24,2))</f>
        <v/>
      </c>
      <c r="I14" s="15" t="n"/>
      <c r="J14" s="17" t="n"/>
      <c r="K14" s="17" t="n"/>
    </row>
    <row r="15" ht="19.5" customHeight="1">
      <c r="A15" s="13">
        <f>IF(C15="","",6)</f>
        <v/>
      </c>
      <c r="B15" s="14">
        <f t="array" ref="B15">IFERROR(INDEX(ASSIGN!$B$2:$B40, MATCH(C15, ASSIGN!$C$2:$C40, 0)),"")</f>
        <v/>
      </c>
      <c r="C15" s="15" t="n"/>
      <c r="D15" s="16" t="n"/>
      <c r="E15" s="16" t="n"/>
      <c r="F15" s="16" t="n"/>
      <c r="G15" s="16" t="n"/>
      <c r="H15" s="17">
        <f>IF(OR(D15="",G15=""),"",ROUND((G15-D15-IF(AND(E15&lt;&gt;"",F15&lt;&gt;""),F15-E15,0))*24,2))</f>
        <v/>
      </c>
      <c r="I15" s="15" t="n"/>
      <c r="J15" s="17" t="n"/>
      <c r="K15" s="17" t="n"/>
    </row>
    <row r="16" ht="19.5" customHeight="1">
      <c r="A16" s="13">
        <f>IF(C16="","",7)</f>
        <v/>
      </c>
      <c r="B16" s="14">
        <f t="array" ref="B16">IFERROR(INDEX(ASSIGN!$B$2:$B40, MATCH(C16, ASSIGN!$C$2:$C40, 0)),"")</f>
        <v/>
      </c>
      <c r="C16" s="15" t="n"/>
      <c r="D16" s="16" t="n"/>
      <c r="E16" s="16" t="n"/>
      <c r="F16" s="16" t="n"/>
      <c r="G16" s="16" t="n"/>
      <c r="H16" s="17">
        <f>IF(OR(D16="",G16=""),"",ROUND((G16-D16-IF(AND(E16&lt;&gt;"",F16&lt;&gt;""),F16-E16,0))*24,2))</f>
        <v/>
      </c>
      <c r="I16" s="15" t="n"/>
      <c r="J16" s="17" t="n"/>
      <c r="K16" s="17" t="n"/>
    </row>
    <row r="17" ht="19.5" customHeight="1">
      <c r="A17" s="13">
        <f>IF(C17="","",8)</f>
        <v/>
      </c>
      <c r="B17" s="14">
        <f t="array" ref="B17">IFERROR(INDEX(ASSIGN!$B$2:$B40, MATCH(C17, ASSIGN!$C$2:$C40, 0)),"")</f>
        <v/>
      </c>
      <c r="C17" s="15" t="n"/>
      <c r="D17" s="16" t="n"/>
      <c r="E17" s="16" t="n"/>
      <c r="F17" s="16" t="n"/>
      <c r="G17" s="16" t="n"/>
      <c r="H17" s="17">
        <f>IF(OR(D17="",G17=""),"",ROUND((G17-D17-IF(AND(E17&lt;&gt;"",F17&lt;&gt;""),F17-E17,0))*24,2))</f>
        <v/>
      </c>
      <c r="I17" s="15" t="n"/>
      <c r="J17" s="17" t="n"/>
      <c r="K17" s="17" t="n"/>
    </row>
    <row r="18" ht="19.5" customHeight="1">
      <c r="A18" s="13">
        <f>IF(C18="","",9)</f>
        <v/>
      </c>
      <c r="B18" s="14">
        <f t="array" ref="B18">IFERROR(INDEX(ASSIGN!$B$2:$B40, MATCH(C18, ASSIGN!$C$2:$C40, 0)),"")</f>
        <v/>
      </c>
      <c r="C18" s="15" t="n"/>
      <c r="D18" s="16" t="n"/>
      <c r="E18" s="16" t="n"/>
      <c r="F18" s="16" t="n"/>
      <c r="G18" s="16" t="n"/>
      <c r="H18" s="17">
        <f>IF(OR(D18="",G18=""),"",ROUND((G18-D18-IF(AND(E18&lt;&gt;"",F18&lt;&gt;""),F18-E18,0))*24,2))</f>
        <v/>
      </c>
      <c r="I18" s="15" t="n"/>
      <c r="J18" s="17" t="n"/>
      <c r="K18" s="17" t="n"/>
    </row>
    <row r="19" ht="19.5" customHeight="1">
      <c r="A19" s="13">
        <f>IF(C19="","",10)</f>
        <v/>
      </c>
      <c r="B19" s="14">
        <f t="array" ref="B19">IFERROR(INDEX(ASSIGN!$B$2:$B40, MATCH(C19, ASSIGN!$C$2:$C40, 0)),"")</f>
        <v/>
      </c>
      <c r="C19" s="15" t="n"/>
      <c r="D19" s="16" t="n"/>
      <c r="E19" s="16" t="n"/>
      <c r="F19" s="16" t="n"/>
      <c r="G19" s="16" t="n"/>
      <c r="H19" s="17">
        <f>IF(OR(D19="",G19=""),"",ROUND((G19-D19-IF(AND(E19&lt;&gt;"",F19&lt;&gt;""),F19-E19,0))*24,2))</f>
        <v/>
      </c>
      <c r="I19" s="15" t="n"/>
      <c r="J19" s="17" t="n"/>
      <c r="K19" s="17" t="n"/>
    </row>
    <row r="20" ht="19.5" customHeight="1">
      <c r="A20" s="13">
        <f>IF(C20="","",11)</f>
        <v/>
      </c>
      <c r="B20" s="14">
        <f t="array" ref="B20">IFERROR(INDEX(ASSIGN!$B$2:$B40, MATCH(C20, ASSIGN!$C$2:$C40, 0)),"")</f>
        <v/>
      </c>
      <c r="C20" s="15" t="n"/>
      <c r="D20" s="16" t="n"/>
      <c r="E20" s="16" t="n"/>
      <c r="F20" s="16" t="n"/>
      <c r="G20" s="16" t="n"/>
      <c r="H20" s="17">
        <f>IF(OR(D20="",G20=""),"",ROUND((G20-D20-IF(AND(E20&lt;&gt;"",F20&lt;&gt;""),F20-E20,0))*24,2))</f>
        <v/>
      </c>
      <c r="I20" s="15" t="n"/>
      <c r="J20" s="17" t="n"/>
      <c r="K20" s="17" t="n"/>
    </row>
    <row r="21" ht="19.5" customHeight="1">
      <c r="A21" s="13">
        <f>IF(C21="","",12)</f>
        <v/>
      </c>
      <c r="B21" s="14">
        <f t="array" ref="B21">IFERROR(INDEX(ASSIGN!$B$2:$B40, MATCH(C21, ASSIGN!$C$2:$C40, 0)),"")</f>
        <v/>
      </c>
      <c r="C21" s="15" t="n"/>
      <c r="D21" s="16" t="n"/>
      <c r="E21" s="16" t="n"/>
      <c r="F21" s="16" t="n"/>
      <c r="G21" s="16" t="n"/>
      <c r="H21" s="17">
        <f>IF(OR(D21="",G21=""),"",ROUND((G21-D21-IF(AND(E21&lt;&gt;"",F21&lt;&gt;""),F21-E21,0))*24,2))</f>
        <v/>
      </c>
      <c r="I21" s="15" t="n"/>
      <c r="J21" s="17" t="n"/>
      <c r="K21" s="17" t="n"/>
    </row>
    <row r="22" ht="19.5" customHeight="1">
      <c r="A22" s="13">
        <f>IF(C22="","",13)</f>
        <v/>
      </c>
      <c r="B22" s="14">
        <f t="array" ref="B22">IFERROR(INDEX(ASSIGN!$B$2:$B40, MATCH(C22, ASSIGN!$C$2:$C40, 0)),"")</f>
        <v/>
      </c>
      <c r="C22" s="15" t="n"/>
      <c r="D22" s="16" t="n"/>
      <c r="E22" s="16" t="n"/>
      <c r="F22" s="16" t="n"/>
      <c r="G22" s="16" t="n"/>
      <c r="H22" s="17">
        <f>IF(OR(D22="",G22=""),"",ROUND((G22-D22-IF(AND(E22&lt;&gt;"",F22&lt;&gt;""),F22-E22,0))*24,2))</f>
        <v/>
      </c>
      <c r="I22" s="15" t="n"/>
      <c r="J22" s="17" t="n"/>
      <c r="K22" s="17" t="n"/>
    </row>
    <row r="23" ht="19.5" customHeight="1">
      <c r="A23" s="13">
        <f>IF(C23="","",14)</f>
        <v/>
      </c>
      <c r="B23" s="14">
        <f t="array" ref="B23">IFERROR(INDEX(ASSIGN!$B$2:$B40, MATCH(C23, ASSIGN!$C$2:$C40, 0)),"")</f>
        <v/>
      </c>
      <c r="C23" s="15" t="n"/>
      <c r="D23" s="16" t="n"/>
      <c r="E23" s="16" t="n"/>
      <c r="F23" s="16" t="n"/>
      <c r="G23" s="16" t="n"/>
      <c r="H23" s="17">
        <f>IF(OR(D23="",G23=""),"",ROUND((G23-D23-IF(AND(E23&lt;&gt;"",F23&lt;&gt;""),F23-E23,0))*24,2))</f>
        <v/>
      </c>
      <c r="I23" s="15" t="n"/>
      <c r="J23" s="17" t="n"/>
      <c r="K23" s="17" t="n"/>
    </row>
    <row r="24" ht="19.5" customHeight="1">
      <c r="A24" s="13">
        <f>IF(C24="","",15)</f>
        <v/>
      </c>
      <c r="B24" s="14">
        <f t="array" ref="B24">IFERROR(INDEX(ASSIGN!$B$2:$B40, MATCH(C24, ASSIGN!$C$2:$C40, 0)),"")</f>
        <v/>
      </c>
      <c r="C24" s="15" t="n"/>
      <c r="D24" s="16" t="n"/>
      <c r="E24" s="16" t="n"/>
      <c r="F24" s="16" t="n"/>
      <c r="G24" s="16" t="n"/>
      <c r="H24" s="17">
        <f>IF(OR(D24="",G24=""),"",ROUND((G24-D24-IF(AND(E24&lt;&gt;"",F24&lt;&gt;""),F24-E24,0))*24,2))</f>
        <v/>
      </c>
      <c r="I24" s="15" t="n"/>
      <c r="J24" s="17" t="n"/>
      <c r="K24" s="17" t="n"/>
    </row>
    <row r="25" ht="19.5" customHeight="1">
      <c r="A25" s="13">
        <f>IF(C25="","",16)</f>
        <v/>
      </c>
      <c r="B25" s="14">
        <f t="array" ref="B25">IFERROR(INDEX(ASSIGN!$B$2:$B40, MATCH(C25, ASSIGN!$C$2:$C40, 0)),"")</f>
        <v/>
      </c>
      <c r="C25" s="15" t="n"/>
      <c r="D25" s="16" t="n"/>
      <c r="E25" s="16" t="n"/>
      <c r="F25" s="16" t="n"/>
      <c r="G25" s="16" t="n"/>
      <c r="H25" s="17">
        <f>IF(OR(D25="",G25=""),"",ROUND((G25-D25-IF(AND(E25&lt;&gt;"",F25&lt;&gt;""),F25-E25,0))*24,2))</f>
        <v/>
      </c>
      <c r="I25" s="15" t="n"/>
      <c r="J25" s="17" t="n"/>
      <c r="K25" s="17" t="n"/>
    </row>
    <row r="26" ht="19.5" customHeight="1">
      <c r="A26" s="13">
        <f>IF(C26="","",17)</f>
        <v/>
      </c>
      <c r="B26" s="14">
        <f t="array" ref="B26">IFERROR(INDEX(ASSIGN!$B$2:$B40, MATCH(C26, ASSIGN!$C$2:$C40, 0)),"")</f>
        <v/>
      </c>
      <c r="C26" s="15" t="n"/>
      <c r="D26" s="16" t="n"/>
      <c r="E26" s="16" t="n"/>
      <c r="F26" s="16" t="n"/>
      <c r="G26" s="16" t="n"/>
      <c r="H26" s="17">
        <f>IF(OR(D26="",G26=""),"",ROUND((G26-D26-IF(AND(E26&lt;&gt;"",F26&lt;&gt;""),F26-E26,0))*24,2))</f>
        <v/>
      </c>
      <c r="I26" s="15" t="n"/>
      <c r="J26" s="17" t="n"/>
      <c r="K26" s="17" t="n"/>
    </row>
    <row r="27" ht="19.5" customHeight="1">
      <c r="A27" s="13">
        <f>IF(C27="","",18)</f>
        <v/>
      </c>
      <c r="B27" s="14">
        <f t="array" ref="B27">IFERROR(INDEX(ASSIGN!$B$2:$B40, MATCH(C27, ASSIGN!$C$2:$C40, 0)),"")</f>
        <v/>
      </c>
      <c r="C27" s="15" t="n"/>
      <c r="D27" s="16" t="n"/>
      <c r="E27" s="16" t="n"/>
      <c r="F27" s="16" t="n"/>
      <c r="G27" s="16" t="n"/>
      <c r="H27" s="17">
        <f>IF(OR(D27="",G27=""),"",ROUND((G27-D27-IF(AND(E27&lt;&gt;"",F27&lt;&gt;""),F27-E27,0))*24,2))</f>
        <v/>
      </c>
      <c r="I27" s="15" t="n"/>
      <c r="J27" s="17" t="n"/>
      <c r="K27" s="17" t="n"/>
    </row>
    <row r="28" ht="19.5" customHeight="1">
      <c r="A28" s="13">
        <f>IF(C28="","",19)</f>
        <v/>
      </c>
      <c r="B28" s="14">
        <f t="array" ref="B28">IFERROR(INDEX(ASSIGN!$B$2:$B40, MATCH(C28, ASSIGN!$C$2:$C40, 0)),"")</f>
        <v/>
      </c>
      <c r="C28" s="15" t="n"/>
      <c r="D28" s="16" t="n"/>
      <c r="E28" s="16" t="n"/>
      <c r="F28" s="16" t="n"/>
      <c r="G28" s="16" t="n"/>
      <c r="H28" s="17">
        <f>IF(OR(D28="",G28=""),"",ROUND((G28-D28-IF(AND(E28&lt;&gt;"",F28&lt;&gt;""),F28-E28,0))*24,2))</f>
        <v/>
      </c>
      <c r="I28" s="15" t="n"/>
      <c r="J28" s="17" t="n"/>
      <c r="K28" s="17" t="n"/>
    </row>
    <row r="29" ht="19.5" customHeight="1">
      <c r="A29" s="13">
        <f>IF(C29="","",20)</f>
        <v/>
      </c>
      <c r="B29" s="14">
        <f t="array" ref="B29">IFERROR(INDEX(ASSIGN!$B$2:$B40, MATCH(C29, ASSIGN!$C$2:$C40, 0)),"")</f>
        <v/>
      </c>
      <c r="C29" s="15" t="n"/>
      <c r="D29" s="16" t="n"/>
      <c r="E29" s="16" t="n"/>
      <c r="F29" s="16" t="n"/>
      <c r="G29" s="16" t="n"/>
      <c r="H29" s="17">
        <f>IF(OR(D29="",G29=""),"",ROUND((G29-D29-IF(AND(E29&lt;&gt;"",F29&lt;&gt;""),F29-E29,0))*24,2))</f>
        <v/>
      </c>
      <c r="I29" s="15" t="n"/>
      <c r="J29" s="17" t="n"/>
      <c r="K29" s="17" t="n"/>
    </row>
    <row r="30" ht="19.5" customHeight="1">
      <c r="A30" s="13">
        <f>IF(C30="","",21)</f>
        <v/>
      </c>
      <c r="B30" s="14">
        <f t="array" ref="B30">IFERROR(INDEX(ASSIGN!$B$2:$B40, MATCH(C30, ASSIGN!$C$2:$C40, 0)),"")</f>
        <v/>
      </c>
      <c r="C30" s="15" t="n"/>
      <c r="D30" s="16" t="n"/>
      <c r="E30" s="16" t="n"/>
      <c r="F30" s="16" t="n"/>
      <c r="G30" s="16" t="n"/>
      <c r="H30" s="17">
        <f>IF(OR(D30="",G30=""),"",ROUND((G30-D30-IF(AND(E30&lt;&gt;"",F30&lt;&gt;""),F30-E30,0))*24,2))</f>
        <v/>
      </c>
      <c r="I30" s="15" t="n"/>
      <c r="J30" s="17" t="n"/>
      <c r="K30" s="17" t="n"/>
    </row>
    <row r="31" ht="19.5" customHeight="1">
      <c r="A31" s="13">
        <f>IF(C31="","",22)</f>
        <v/>
      </c>
      <c r="B31" s="14">
        <f t="array" ref="B31">IFERROR(INDEX(ASSIGN!$B$2:$B40, MATCH(C31, ASSIGN!$C$2:$C40, 0)),"")</f>
        <v/>
      </c>
      <c r="C31" s="15" t="n"/>
      <c r="D31" s="16" t="n"/>
      <c r="E31" s="16" t="n"/>
      <c r="F31" s="16" t="n"/>
      <c r="G31" s="16" t="n"/>
      <c r="H31" s="17">
        <f>IF(OR(D31="",G31=""),"",ROUND((G31-D31-IF(AND(E31&lt;&gt;"",F31&lt;&gt;""),F31-E31,0))*24,2))</f>
        <v/>
      </c>
      <c r="I31" s="15" t="n"/>
      <c r="J31" s="17" t="n"/>
      <c r="K31" s="17" t="n"/>
    </row>
    <row r="32" ht="19.5" customHeight="1">
      <c r="A32" s="13">
        <f>IF(C32="","",23)</f>
        <v/>
      </c>
      <c r="B32" s="14">
        <f t="array" ref="B32">IFERROR(INDEX(ASSIGN!$B$2:$B40, MATCH(C32, ASSIGN!$C$2:$C40, 0)),"")</f>
        <v/>
      </c>
      <c r="C32" s="15" t="n"/>
      <c r="D32" s="16" t="n"/>
      <c r="E32" s="16" t="n"/>
      <c r="F32" s="16" t="n"/>
      <c r="G32" s="16" t="n"/>
      <c r="H32" s="17">
        <f>IF(OR(D32="",G32=""),"",ROUND((G32-D32-IF(AND(E32&lt;&gt;"",F32&lt;&gt;""),F32-E32,0))*24,2))</f>
        <v/>
      </c>
      <c r="I32" s="15" t="n"/>
      <c r="J32" s="17" t="n"/>
      <c r="K32" s="17" t="n"/>
    </row>
    <row r="33" ht="19.5" customHeight="1">
      <c r="A33" s="13">
        <f>IF(C33="","",24)</f>
        <v/>
      </c>
      <c r="B33" s="14">
        <f t="array" ref="B33">IFERROR(INDEX(ASSIGN!$B$2:$B40, MATCH(C33, ASSIGN!$C$2:$C40, 0)),"")</f>
        <v/>
      </c>
      <c r="C33" s="15" t="n"/>
      <c r="D33" s="16" t="n"/>
      <c r="E33" s="16" t="n"/>
      <c r="F33" s="16" t="n"/>
      <c r="G33" s="16" t="n"/>
      <c r="H33" s="17">
        <f>IF(OR(D33="",G33=""),"",ROUND((G33-D33-IF(AND(E33&lt;&gt;"",F33&lt;&gt;""),F33-E33,0))*24,2))</f>
        <v/>
      </c>
      <c r="I33" s="15" t="n"/>
      <c r="J33" s="17" t="n"/>
      <c r="K33" s="17" t="n"/>
    </row>
    <row r="34" ht="19.5" customHeight="1">
      <c r="A34" s="13">
        <f>IF(C34="","",25)</f>
        <v/>
      </c>
      <c r="B34" s="14">
        <f t="array" ref="B34">IFERROR(INDEX(ASSIGN!$B$2:$B40, MATCH(C34, ASSIGN!$C$2:$C40, 0)),"")</f>
        <v/>
      </c>
      <c r="C34" s="15" t="n"/>
      <c r="D34" s="16" t="n"/>
      <c r="E34" s="16" t="n"/>
      <c r="F34" s="16" t="n"/>
      <c r="G34" s="16" t="n"/>
      <c r="H34" s="17">
        <f>IF(OR(D34="",G34=""),"",ROUND((G34-D34-IF(AND(E34&lt;&gt;"",F34&lt;&gt;""),F34-E34,0))*24,2))</f>
        <v/>
      </c>
      <c r="I34" s="15" t="n"/>
      <c r="J34" s="17" t="n"/>
      <c r="K34" s="17" t="n"/>
    </row>
    <row r="35" ht="19.5" customHeight="1">
      <c r="B35" s="18" t="inlineStr">
        <is>
          <t>Totals</t>
        </is>
      </c>
      <c r="C35" s="18" t="n"/>
      <c r="D35" s="19" t="n"/>
      <c r="E35" s="19" t="n"/>
      <c r="F35" s="19" t="n"/>
      <c r="G35" s="19" t="n"/>
      <c r="H35" s="19">
        <f>SUM(H10:H34)</f>
        <v/>
      </c>
      <c r="I35" s="19" t="n"/>
      <c r="J35" s="19" t="n"/>
      <c r="K35" s="19" t="n"/>
    </row>
  </sheetData>
  <mergeCells count="13">
    <mergeCell ref="D6:E6"/>
    <mergeCell ref="I2:K2"/>
    <mergeCell ref="D7:E7"/>
    <mergeCell ref="B3:C3"/>
    <mergeCell ref="D8:G8"/>
    <mergeCell ref="D5:E5"/>
    <mergeCell ref="I1:K1"/>
    <mergeCell ref="I5:J5"/>
    <mergeCell ref="I4:K4"/>
    <mergeCell ref="B8:C8"/>
    <mergeCell ref="B35:C35"/>
    <mergeCell ref="B4:C4"/>
    <mergeCell ref="F2:G6"/>
  </mergeCells>
  <conditionalFormatting sqref="B10:K34">
    <cfRule type="expression" priority="1" dxfId="0">
      <formula>ISEVEN(ROW())</formula>
    </cfRule>
  </conditionalFormatting>
  <conditionalFormatting sqref="C10:C34">
    <cfRule type="expression" priority="2" dxfId="1">
      <formula>AND($C10&lt;&gt;"",$B10="",$H10&gt;0)</formula>
    </cfRule>
  </conditionalFormatting>
  <conditionalFormatting sqref="K8">
    <cfRule type="expression" priority="3" dxfId="2">
      <formula>AND($A$8=TRUE, COUNTIFS($C$10:$C$34,"&lt;&gt;",$B$10:$B$34,"",$H$10:$H$34,"&gt;0")&gt;0)</formula>
    </cfRule>
  </conditionalFormatting>
  <dataValidations count="3">
    <dataValidation sqref="C10:C34" showDropDown="0" showInputMessage="0" showErrorMessage="0" allowBlank="1" prompt="Pick an assigned worker (ASSIGN tab). Not listed? Contact RSD." type="list">
      <formula1>ASSIGN!$C$2:$C40</formula1>
    </dataValidation>
    <dataValidation sqref="D10:G34" showDropDown="0" showInputMessage="0" showErrorMessage="1" allowBlank="1" prompt="Enter a time, e.g. 7:00 AM" type="time" operator="between">
      <formula1>0</formula1>
      <formula2>1</formula2>
    </dataValidation>
    <dataValidation sqref="I5" showDropDown="0" showInputMessage="0" showErrorMessage="1" allowBlank="1" prompt="Enter the work date" type="date" operator="greaterThan">
      <formula1>1</formula1>
    </dataValidation>
  </dataValidations>
  <printOptions horizontalCentered="1"/>
  <pageMargins left="0.4" right="0.4" top="0.5" bottom="0.5" header="0.5" footer="0.5"/>
  <pageSetup orientation="landscape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EmployeeBranch</t>
        </is>
      </c>
      <c r="B1" t="inlineStr">
        <is>
          <t>EmployeeID</t>
        </is>
      </c>
      <c r="C1" t="inlineStr">
        <is>
          <t>EmployeeName</t>
        </is>
      </c>
      <c r="D1" t="inlineStr">
        <is>
          <t>CustomerID</t>
        </is>
      </c>
      <c r="E1" t="inlineStr">
        <is>
          <t>CustomerName</t>
        </is>
      </c>
      <c r="F1" t="inlineStr">
        <is>
          <t>DepartmentName</t>
        </is>
      </c>
      <c r="G1" t="inlineStr">
        <is>
          <t>JobTitle</t>
        </is>
      </c>
      <c r="H1" t="inlineStr">
        <is>
          <t>WCCode</t>
        </is>
      </c>
      <c r="I1" t="inlineStr">
        <is>
          <t>AssignmentID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RSD Staffing</dc:creator>
  <dc:title xmlns:dc="http://purl.org/dc/elements/1.1/">RSD Staffing Daily E-Ticket (blank)</dc:title>
  <dcterms:created xmlns:dcterms="http://purl.org/dc/terms/" xmlns:xsi="http://www.w3.org/2001/XMLSchema-instance" xsi:type="dcterms:W3CDTF">2026-09-11T17:04:48Z</dcterms:created>
  <dcterms:modified xmlns:dcterms="http://purl.org/dc/terms/" xmlns:xsi="http://www.w3.org/2001/XMLSchema-instance" xsi:type="dcterms:W3CDTF">2026-09-11T17:04:48Z</dcterms:modified>
  <cp:lastModifiedBy>RSD Staffing</cp:lastModifiedBy>
</cp:coreProperties>
</file>